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THFSC002\share\03_部署別フォルダ\01_本社(2021)\220_制作部\部署共通\チラシチーム\業務改善\7.    お取引先様専用サイト関係(ご案内ガイドブックもこちら)\HPメンテナンス用\☆アップロード準備用フォルダ\4　【申請書】日本郵便 物流センターを介して納品する場合（旧物流タイプ）〇\"/>
    </mc:Choice>
  </mc:AlternateContent>
  <xr:revisionPtr revIDLastSave="0" documentId="13_ncr:1_{C059CD2A-E1DC-4878-B60F-3D0F90CA96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配布枚数基準数（申請書）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3" i="3" l="1"/>
  <c r="L38" i="3"/>
  <c r="L32" i="3"/>
  <c r="L28" i="3"/>
  <c r="L25" i="3"/>
  <c r="K25" i="3"/>
  <c r="M55" i="3"/>
  <c r="I62" i="3" s="1"/>
  <c r="L47" i="3"/>
  <c r="K47" i="3"/>
  <c r="L54" i="3"/>
  <c r="K54" i="3"/>
  <c r="K24" i="3"/>
  <c r="K23" i="3"/>
  <c r="L21" i="3"/>
  <c r="K21" i="3"/>
  <c r="L20" i="3"/>
  <c r="K20" i="3"/>
  <c r="L15" i="3"/>
  <c r="L9" i="3"/>
  <c r="L8" i="3"/>
  <c r="K9" i="3"/>
  <c r="K10" i="3"/>
  <c r="K11" i="3"/>
  <c r="K12" i="3"/>
  <c r="K13" i="3"/>
  <c r="K14" i="3"/>
  <c r="K15" i="3"/>
  <c r="K16" i="3"/>
  <c r="K17" i="3"/>
  <c r="K18" i="3"/>
  <c r="K19" i="3"/>
  <c r="K22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8" i="3"/>
  <c r="K49" i="3"/>
  <c r="K50" i="3"/>
  <c r="K51" i="3"/>
  <c r="K52" i="3"/>
  <c r="K53" i="3"/>
  <c r="K8" i="3"/>
  <c r="F8" i="3"/>
  <c r="F20" i="3"/>
  <c r="F54" i="3"/>
  <c r="F47" i="3"/>
  <c r="F43" i="3"/>
  <c r="F38" i="3"/>
  <c r="F32" i="3"/>
  <c r="F28" i="3"/>
  <c r="F25" i="3"/>
  <c r="F23" i="3"/>
  <c r="L23" i="3" s="1"/>
  <c r="F21" i="3"/>
  <c r="F15" i="3"/>
  <c r="F9" i="3"/>
  <c r="M8" i="3" l="1"/>
  <c r="I57" i="3" s="1"/>
  <c r="M43" i="3"/>
  <c r="M38" i="3"/>
  <c r="M32" i="3"/>
  <c r="M28" i="3"/>
  <c r="M25" i="3"/>
  <c r="M47" i="3"/>
  <c r="M21" i="3"/>
  <c r="M15" i="3"/>
  <c r="M54" i="3"/>
  <c r="M23" i="3"/>
  <c r="M20" i="3"/>
  <c r="M9" i="3"/>
  <c r="I58" i="3" s="1"/>
  <c r="I59" i="3" l="1"/>
  <c r="I60" i="3"/>
  <c r="M56" i="3"/>
  <c r="I64" i="3" l="1"/>
</calcChain>
</file>

<file path=xl/sharedStrings.xml><?xml version="1.0" encoding="utf-8"?>
<sst xmlns="http://schemas.openxmlformats.org/spreadsheetml/2006/main" count="105" uniqueCount="90">
  <si>
    <t>北海道支社</t>
    <rPh sb="0" eb="3">
      <t>ホッカイドウ</t>
    </rPh>
    <rPh sb="3" eb="5">
      <t>シシャ</t>
    </rPh>
    <phoneticPr fontId="2"/>
  </si>
  <si>
    <t>北海道</t>
    <rPh sb="0" eb="3">
      <t>ホッカイドウ</t>
    </rPh>
    <phoneticPr fontId="2"/>
  </si>
  <si>
    <t>東北支社</t>
    <rPh sb="0" eb="2">
      <t>トウホク</t>
    </rPh>
    <rPh sb="2" eb="4">
      <t>シシャ</t>
    </rPh>
    <phoneticPr fontId="2"/>
  </si>
  <si>
    <t>青森県</t>
    <rPh sb="0" eb="3">
      <t>アオモリケン</t>
    </rPh>
    <phoneticPr fontId="2"/>
  </si>
  <si>
    <t>岩手県</t>
    <rPh sb="0" eb="3">
      <t>イワテケン</t>
    </rPh>
    <phoneticPr fontId="2"/>
  </si>
  <si>
    <t>宮城県</t>
    <rPh sb="0" eb="3">
      <t>ミヤギケン</t>
    </rPh>
    <phoneticPr fontId="2"/>
  </si>
  <si>
    <t>秋田県</t>
    <rPh sb="0" eb="3">
      <t>アキタケン</t>
    </rPh>
    <phoneticPr fontId="2"/>
  </si>
  <si>
    <t>山形県</t>
    <rPh sb="0" eb="3">
      <t>ヤマガタケン</t>
    </rPh>
    <phoneticPr fontId="2"/>
  </si>
  <si>
    <t>福島県</t>
    <rPh sb="0" eb="3">
      <t>フクシマケン</t>
    </rPh>
    <phoneticPr fontId="2"/>
  </si>
  <si>
    <t>関東支社</t>
    <rPh sb="0" eb="2">
      <t>カントウ</t>
    </rPh>
    <rPh sb="2" eb="4">
      <t>シシャ</t>
    </rPh>
    <phoneticPr fontId="2"/>
  </si>
  <si>
    <t>茨城県</t>
    <rPh sb="0" eb="2">
      <t>イバラキ</t>
    </rPh>
    <rPh sb="2" eb="3">
      <t>ケン</t>
    </rPh>
    <phoneticPr fontId="2"/>
  </si>
  <si>
    <t>栃木県</t>
    <rPh sb="0" eb="3">
      <t>トチギケン</t>
    </rPh>
    <phoneticPr fontId="2"/>
  </si>
  <si>
    <t>群馬県</t>
    <rPh sb="0" eb="3">
      <t>グンマケン</t>
    </rPh>
    <phoneticPr fontId="2"/>
  </si>
  <si>
    <t>埼玉県</t>
    <rPh sb="0" eb="3">
      <t>サイタマケン</t>
    </rPh>
    <phoneticPr fontId="2"/>
  </si>
  <si>
    <t>千葉県</t>
    <rPh sb="0" eb="3">
      <t>チバケン</t>
    </rPh>
    <phoneticPr fontId="2"/>
  </si>
  <si>
    <t>南関東支社</t>
    <rPh sb="0" eb="1">
      <t>ミナミ</t>
    </rPh>
    <rPh sb="1" eb="3">
      <t>カントウ</t>
    </rPh>
    <rPh sb="3" eb="5">
      <t>シシャ</t>
    </rPh>
    <phoneticPr fontId="2"/>
  </si>
  <si>
    <t>神奈川県</t>
    <rPh sb="0" eb="4">
      <t>カナガワケン</t>
    </rPh>
    <phoneticPr fontId="2"/>
  </si>
  <si>
    <t>山梨県</t>
    <rPh sb="0" eb="3">
      <t>ヤマナシケン</t>
    </rPh>
    <phoneticPr fontId="2"/>
  </si>
  <si>
    <t>東京支社</t>
    <rPh sb="0" eb="2">
      <t>トウキョウ</t>
    </rPh>
    <rPh sb="2" eb="4">
      <t>シシャ</t>
    </rPh>
    <phoneticPr fontId="2"/>
  </si>
  <si>
    <t>信越支社</t>
    <rPh sb="0" eb="2">
      <t>シンエツ</t>
    </rPh>
    <rPh sb="2" eb="4">
      <t>シシャ</t>
    </rPh>
    <phoneticPr fontId="2"/>
  </si>
  <si>
    <t>新潟県</t>
    <rPh sb="0" eb="3">
      <t>ニイガタケン</t>
    </rPh>
    <phoneticPr fontId="2"/>
  </si>
  <si>
    <t>長野県</t>
    <rPh sb="0" eb="3">
      <t>ナガノケン</t>
    </rPh>
    <phoneticPr fontId="2"/>
  </si>
  <si>
    <t>北陸支社</t>
    <rPh sb="0" eb="2">
      <t>ホクリク</t>
    </rPh>
    <rPh sb="2" eb="4">
      <t>シシャ</t>
    </rPh>
    <phoneticPr fontId="2"/>
  </si>
  <si>
    <t>富山県</t>
    <rPh sb="0" eb="3">
      <t>トヤマケン</t>
    </rPh>
    <phoneticPr fontId="2"/>
  </si>
  <si>
    <t>石川県</t>
    <rPh sb="0" eb="3">
      <t>イシカワケン</t>
    </rPh>
    <phoneticPr fontId="2"/>
  </si>
  <si>
    <t>福井県</t>
    <rPh sb="0" eb="3">
      <t>フクイケン</t>
    </rPh>
    <phoneticPr fontId="2"/>
  </si>
  <si>
    <t>東海支社</t>
    <rPh sb="0" eb="2">
      <t>トウカイ</t>
    </rPh>
    <rPh sb="2" eb="4">
      <t>シシャ</t>
    </rPh>
    <phoneticPr fontId="2"/>
  </si>
  <si>
    <t>岐阜県</t>
    <rPh sb="0" eb="3">
      <t>ギフケン</t>
    </rPh>
    <phoneticPr fontId="2"/>
  </si>
  <si>
    <t>静岡県</t>
    <rPh sb="0" eb="3">
      <t>シズオカケン</t>
    </rPh>
    <phoneticPr fontId="2"/>
  </si>
  <si>
    <t>愛知県</t>
    <rPh sb="0" eb="3">
      <t>アイチケン</t>
    </rPh>
    <phoneticPr fontId="2"/>
  </si>
  <si>
    <t>三重県</t>
    <rPh sb="0" eb="3">
      <t>ミエケン</t>
    </rPh>
    <phoneticPr fontId="2"/>
  </si>
  <si>
    <t>近畿支社</t>
    <rPh sb="0" eb="2">
      <t>キンキ</t>
    </rPh>
    <rPh sb="2" eb="4">
      <t>シシャ</t>
    </rPh>
    <phoneticPr fontId="2"/>
  </si>
  <si>
    <t>滋賀県</t>
    <rPh sb="0" eb="3">
      <t>シガケン</t>
    </rPh>
    <phoneticPr fontId="2"/>
  </si>
  <si>
    <t>京都府</t>
    <rPh sb="0" eb="3">
      <t>キョウトフ</t>
    </rPh>
    <phoneticPr fontId="2"/>
  </si>
  <si>
    <t>大阪府</t>
    <rPh sb="0" eb="3">
      <t>オオサカフ</t>
    </rPh>
    <phoneticPr fontId="2"/>
  </si>
  <si>
    <t>兵庫県</t>
    <rPh sb="0" eb="3">
      <t>ヒョウゴケン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</si>
  <si>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</si>
  <si>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</si>
  <si>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中国支社</t>
    <rPh sb="0" eb="2">
      <t>チュウゴク</t>
    </rPh>
    <rPh sb="2" eb="4">
      <t>シシャ</t>
    </rPh>
    <phoneticPr fontId="2"/>
  </si>
  <si>
    <t>鳥取県</t>
    <rPh sb="0" eb="3">
      <t>トットリケン</t>
    </rPh>
    <phoneticPr fontId="2"/>
  </si>
  <si>
    <t>島根県</t>
    <rPh sb="0" eb="3">
      <t>シマネケン</t>
    </rPh>
    <phoneticPr fontId="2"/>
  </si>
  <si>
    <t>岡山県</t>
    <rPh sb="0" eb="3">
      <t>オカヤマケン</t>
    </rPh>
    <phoneticPr fontId="2"/>
  </si>
  <si>
    <t>広島県</t>
    <rPh sb="0" eb="3">
      <t>ヒロシマケン</t>
    </rPh>
    <phoneticPr fontId="2"/>
  </si>
  <si>
    <t>山口県</t>
    <rPh sb="0" eb="3">
      <t>ヤマグチケン</t>
    </rPh>
    <phoneticPr fontId="2"/>
  </si>
  <si>
    <t>四国支社</t>
    <rPh sb="0" eb="2">
      <t>シコク</t>
    </rPh>
    <rPh sb="2" eb="4">
      <t>シシャ</t>
    </rPh>
    <phoneticPr fontId="2"/>
  </si>
  <si>
    <t>徳島県</t>
    <rPh sb="0" eb="3">
      <t>トクシマケン</t>
    </rPh>
    <phoneticPr fontId="2"/>
  </si>
  <si>
    <t>香川県</t>
    <rPh sb="0" eb="3">
      <t>カガワケン</t>
    </rPh>
    <phoneticPr fontId="2"/>
  </si>
  <si>
    <t>愛媛県</t>
    <rPh sb="0" eb="3">
      <t>エヒメケン</t>
    </rPh>
    <phoneticPr fontId="2"/>
  </si>
  <si>
    <t>高知県</t>
    <rPh sb="0" eb="3">
      <t>コウチケン</t>
    </rPh>
    <phoneticPr fontId="2"/>
  </si>
  <si>
    <t>九州支社</t>
    <rPh sb="0" eb="2">
      <t>キュウシュウ</t>
    </rPh>
    <rPh sb="2" eb="4">
      <t>シシャ</t>
    </rPh>
    <phoneticPr fontId="2"/>
  </si>
  <si>
    <t>福岡県</t>
    <rPh sb="0" eb="3">
      <t>フクオカケン</t>
    </rPh>
    <phoneticPr fontId="2"/>
  </si>
  <si>
    <t>佐賀県</t>
    <rPh sb="0" eb="3">
      <t>サガケン</t>
    </rPh>
    <phoneticPr fontId="2"/>
  </si>
  <si>
    <t>長崎県</t>
    <rPh sb="0" eb="3">
      <t>ナガサキケン</t>
    </rPh>
    <phoneticPr fontId="2"/>
  </si>
  <si>
    <t>熊本県</t>
    <rPh sb="0" eb="3">
      <t>クマモトケン</t>
    </rPh>
    <phoneticPr fontId="2"/>
  </si>
  <si>
    <t>大分県</t>
    <rPh sb="0" eb="3">
      <t>オオイタケン</t>
    </rPh>
    <phoneticPr fontId="2"/>
  </si>
  <si>
    <t>宮崎県</t>
    <rPh sb="0" eb="3">
      <t>ミヤザキケン</t>
    </rPh>
    <phoneticPr fontId="2"/>
  </si>
  <si>
    <t>鹿児島県</t>
    <rPh sb="0" eb="4">
      <t>カゴシマケン</t>
    </rPh>
    <phoneticPr fontId="2"/>
  </si>
  <si>
    <t>沖縄支社</t>
    <rPh sb="0" eb="2">
      <t>オキナワ</t>
    </rPh>
    <rPh sb="2" eb="4">
      <t>シシャ</t>
    </rPh>
    <phoneticPr fontId="2"/>
  </si>
  <si>
    <t>北海道物流センター</t>
    <rPh sb="0" eb="3">
      <t>ホッカイドウ</t>
    </rPh>
    <rPh sb="3" eb="5">
      <t>ブツリュウ</t>
    </rPh>
    <phoneticPr fontId="2"/>
  </si>
  <si>
    <t>東日本物流センター</t>
    <rPh sb="0" eb="1">
      <t>ヒガシ</t>
    </rPh>
    <rPh sb="1" eb="3">
      <t>ニホン</t>
    </rPh>
    <rPh sb="3" eb="5">
      <t>ブツリュウ</t>
    </rPh>
    <phoneticPr fontId="2"/>
  </si>
  <si>
    <t>西日本物流センター</t>
    <rPh sb="0" eb="1">
      <t>ニシ</t>
    </rPh>
    <rPh sb="1" eb="3">
      <t>ニホン</t>
    </rPh>
    <rPh sb="3" eb="5">
      <t>ブツリュウ</t>
    </rPh>
    <phoneticPr fontId="2"/>
  </si>
  <si>
    <t>九州物流センター</t>
    <rPh sb="0" eb="2">
      <t>キュウシュウ</t>
    </rPh>
    <rPh sb="2" eb="4">
      <t>ブツリュウ</t>
    </rPh>
    <phoneticPr fontId="2"/>
  </si>
  <si>
    <t>沖縄県</t>
    <rPh sb="0" eb="3">
      <t>オキナワケン</t>
    </rPh>
    <phoneticPr fontId="2"/>
  </si>
  <si>
    <t>予備</t>
    <rPh sb="0" eb="2">
      <t>ヨビ</t>
    </rPh>
    <phoneticPr fontId="2"/>
  </si>
  <si>
    <t>東京都</t>
    <rPh sb="0" eb="2">
      <t>トウキョウ</t>
    </rPh>
    <rPh sb="2" eb="3">
      <t>ト</t>
    </rPh>
    <phoneticPr fontId="2"/>
  </si>
  <si>
    <t>都道府県</t>
    <rPh sb="0" eb="4">
      <t>トドウフケン</t>
    </rPh>
    <phoneticPr fontId="2"/>
  </si>
  <si>
    <t>日本郵便
管轄支社</t>
    <rPh sb="0" eb="2">
      <t>ニッポン</t>
    </rPh>
    <rPh sb="2" eb="4">
      <t>ユウビン</t>
    </rPh>
    <rPh sb="5" eb="7">
      <t>カンカツ</t>
    </rPh>
    <rPh sb="7" eb="9">
      <t>シシャ</t>
    </rPh>
    <phoneticPr fontId="2"/>
  </si>
  <si>
    <t>①</t>
    <phoneticPr fontId="2"/>
  </si>
  <si>
    <t>②</t>
    <phoneticPr fontId="2"/>
  </si>
  <si>
    <t>納品先
物流センター</t>
    <rPh sb="0" eb="2">
      <t>ノウヒン</t>
    </rPh>
    <rPh sb="2" eb="3">
      <t>サキ</t>
    </rPh>
    <rPh sb="4" eb="6">
      <t>ブツリュウ</t>
    </rPh>
    <phoneticPr fontId="2"/>
  </si>
  <si>
    <t>合計枚数：販売地域により①（①の組み合わせも可）または②に③を加算</t>
    <rPh sb="0" eb="2">
      <t>ゴウケイ</t>
    </rPh>
    <rPh sb="2" eb="4">
      <t>マイスウ</t>
    </rPh>
    <phoneticPr fontId="2"/>
  </si>
  <si>
    <t>③(必須)</t>
    <rPh sb="2" eb="4">
      <t>ヒッス</t>
    </rPh>
    <phoneticPr fontId="2"/>
  </si>
  <si>
    <t>枚</t>
    <rPh sb="0" eb="1">
      <t>マイ</t>
    </rPh>
    <phoneticPr fontId="2"/>
  </si>
  <si>
    <t>-</t>
    <phoneticPr fontId="2"/>
  </si>
  <si>
    <t>個別</t>
    <rPh sb="0" eb="2">
      <t>コベツ</t>
    </rPh>
    <phoneticPr fontId="2"/>
  </si>
  <si>
    <t>全体</t>
    <rPh sb="0" eb="2">
      <t>ゼンタイ</t>
    </rPh>
    <phoneticPr fontId="2"/>
  </si>
  <si>
    <t>①と②のチェックと予備の加算</t>
    <rPh sb="9" eb="11">
      <t>ヨビ</t>
    </rPh>
    <rPh sb="12" eb="14">
      <t>カサン</t>
    </rPh>
    <phoneticPr fontId="2"/>
  </si>
  <si>
    <t>必要枚数</t>
    <rPh sb="0" eb="2">
      <t>ヒツヨウ</t>
    </rPh>
    <rPh sb="2" eb="4">
      <t>マイスウ</t>
    </rPh>
    <phoneticPr fontId="2"/>
  </si>
  <si>
    <t>都道府県別販売時</t>
    <rPh sb="0" eb="4">
      <t>トドウフケン</t>
    </rPh>
    <rPh sb="4" eb="5">
      <t>ベツ</t>
    </rPh>
    <rPh sb="5" eb="7">
      <t>ハンバイ</t>
    </rPh>
    <rPh sb="7" eb="8">
      <t>ジ</t>
    </rPh>
    <phoneticPr fontId="2"/>
  </si>
  <si>
    <t>支社全域販売時</t>
    <rPh sb="0" eb="2">
      <t>シシャ</t>
    </rPh>
    <rPh sb="2" eb="4">
      <t>ゼンイキ</t>
    </rPh>
    <rPh sb="4" eb="6">
      <t>ハンバイ</t>
    </rPh>
    <rPh sb="6" eb="7">
      <t>ジ</t>
    </rPh>
    <phoneticPr fontId="2"/>
  </si>
  <si>
    <t>合計</t>
    <rPh sb="0" eb="2">
      <t>ゴウケイ</t>
    </rPh>
    <phoneticPr fontId="2"/>
  </si>
  <si>
    <t>追加発送センター納品分</t>
    <rPh sb="0" eb="2">
      <t>ツイカ</t>
    </rPh>
    <rPh sb="2" eb="4">
      <t>ハッソウ</t>
    </rPh>
    <rPh sb="8" eb="10">
      <t>ノウヒン</t>
    </rPh>
    <rPh sb="10" eb="11">
      <t>ブン</t>
    </rPh>
    <phoneticPr fontId="2"/>
  </si>
  <si>
    <t>追加発送センター</t>
    <rPh sb="0" eb="2">
      <t>ツイカ</t>
    </rPh>
    <rPh sb="2" eb="4">
      <t>ハッソウ</t>
    </rPh>
    <phoneticPr fontId="2"/>
  </si>
  <si>
    <t>発送先　内訳</t>
    <rPh sb="0" eb="2">
      <t>ハッソウ</t>
    </rPh>
    <rPh sb="2" eb="3">
      <t>サキ</t>
    </rPh>
    <rPh sb="4" eb="6">
      <t>ウチワケ</t>
    </rPh>
    <phoneticPr fontId="2"/>
  </si>
  <si>
    <t>納品希望の場合は任意の枚数をご記入ください(上限：5,000枚)</t>
    <rPh sb="0" eb="2">
      <t>ノウヒン</t>
    </rPh>
    <rPh sb="2" eb="4">
      <t>キボウ</t>
    </rPh>
    <rPh sb="5" eb="7">
      <t>バアイ</t>
    </rPh>
    <rPh sb="8" eb="10">
      <t>ニンイ</t>
    </rPh>
    <rPh sb="11" eb="13">
      <t>マイスウ</t>
    </rPh>
    <rPh sb="15" eb="17">
      <t>キニュウ</t>
    </rPh>
    <rPh sb="22" eb="24">
      <t>ジョウゲン</t>
    </rPh>
    <rPh sb="30" eb="31">
      <t>マイ</t>
    </rPh>
    <phoneticPr fontId="2"/>
  </si>
  <si>
    <t>○配布数</t>
    <rPh sb="1" eb="3">
      <t>ハイフ</t>
    </rPh>
    <rPh sb="3" eb="4">
      <t>スウ</t>
    </rPh>
    <phoneticPr fontId="2"/>
  </si>
  <si>
    <t>追加発送センター(ストック)</t>
    <rPh sb="0" eb="2">
      <t>ツイカ</t>
    </rPh>
    <rPh sb="2" eb="4">
      <t>ハッソウ</t>
    </rPh>
    <phoneticPr fontId="2"/>
  </si>
  <si>
    <t>配布地域を選択</t>
    <rPh sb="0" eb="2">
      <t>ハイフ</t>
    </rPh>
    <rPh sb="2" eb="4">
      <t>チイキ</t>
    </rPh>
    <rPh sb="5" eb="7">
      <t>センタク</t>
    </rPh>
    <phoneticPr fontId="2"/>
  </si>
  <si>
    <t>2026.4.1版</t>
    <rPh sb="8" eb="9">
      <t>バン</t>
    </rPh>
    <phoneticPr fontId="2"/>
  </si>
  <si>
    <r>
      <t>ふるさと小包チラシ配布枚数基準（申請書）</t>
    </r>
    <r>
      <rPr>
        <sz val="12"/>
        <rFont val="ＭＳ Ｐゴシック"/>
        <family val="3"/>
        <charset val="128"/>
      </rPr>
      <t>※日本郵便物流センターを介して郵便局へ納品する場合</t>
    </r>
    <rPh sb="4" eb="6">
      <t>コヅツミ</t>
    </rPh>
    <rPh sb="9" eb="11">
      <t>ハイフ</t>
    </rPh>
    <rPh sb="11" eb="12">
      <t>マイ</t>
    </rPh>
    <rPh sb="12" eb="13">
      <t>カズ</t>
    </rPh>
    <rPh sb="13" eb="15">
      <t>キジュン</t>
    </rPh>
    <rPh sb="16" eb="19">
      <t>シンセイショ</t>
    </rPh>
    <rPh sb="21" eb="23">
      <t>ニッポン</t>
    </rPh>
    <rPh sb="23" eb="25">
      <t>ユウビン</t>
    </rPh>
    <rPh sb="25" eb="27">
      <t>ブツリュウ</t>
    </rPh>
    <rPh sb="32" eb="33">
      <t>カイ</t>
    </rPh>
    <rPh sb="35" eb="38">
      <t>ユウビンキョク</t>
    </rPh>
    <rPh sb="39" eb="41">
      <t>ノウヒン</t>
    </rPh>
    <rPh sb="43" eb="45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</si>
</sst>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b/>
      <sz val="12"/>
      <name val="メイリオ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メイリオ"/>
      <family val="3"/>
      <charset val="128"/>
    </font>
    <font>
      <b/>
      <sz val="16"/>
      <name val="HG創英角ｺﾞｼｯｸUB"/>
      <family val="3"/>
      <charset val="128"/>
    </font>
    <font>
      <sz val="16"/>
      <name val="HG創英角ｺﾞｼｯｸUB"/>
      <family val="3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38" fontId="3" fillId="0" borderId="0" xfId="0" applyNumberFormat="1" applyFont="1"/>
    <xf numFmtId="0" fontId="3" fillId="2" borderId="6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8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4" borderId="6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3" fillId="5" borderId="14" xfId="0" applyFont="1" applyFill="1" applyBorder="1" applyAlignment="1">
      <alignment vertical="center"/>
    </xf>
    <xf numFmtId="38" fontId="5" fillId="4" borderId="12" xfId="1" applyFont="1" applyFill="1" applyBorder="1" applyAlignment="1">
      <alignment horizontal="right" vertical="center"/>
    </xf>
    <xf numFmtId="38" fontId="5" fillId="2" borderId="15" xfId="1" applyFont="1" applyFill="1" applyBorder="1" applyAlignment="1">
      <alignment vertical="center"/>
    </xf>
    <xf numFmtId="38" fontId="5" fillId="2" borderId="16" xfId="1" applyFont="1" applyFill="1" applyBorder="1" applyAlignment="1">
      <alignment vertical="center"/>
    </xf>
    <xf numFmtId="38" fontId="5" fillId="2" borderId="17" xfId="1" applyFont="1" applyFill="1" applyBorder="1" applyAlignment="1">
      <alignment vertical="center"/>
    </xf>
    <xf numFmtId="38" fontId="5" fillId="2" borderId="5" xfId="1" applyFont="1" applyFill="1" applyBorder="1" applyAlignment="1">
      <alignment vertical="center"/>
    </xf>
    <xf numFmtId="38" fontId="5" fillId="2" borderId="12" xfId="1" applyFont="1" applyFill="1" applyBorder="1" applyAlignment="1">
      <alignment horizontal="right" vertical="center"/>
    </xf>
    <xf numFmtId="38" fontId="5" fillId="5" borderId="16" xfId="1" applyFont="1" applyFill="1" applyBorder="1" applyAlignment="1">
      <alignment vertical="center"/>
    </xf>
    <xf numFmtId="38" fontId="5" fillId="5" borderId="15" xfId="1" applyFont="1" applyFill="1" applyBorder="1" applyAlignment="1">
      <alignment vertical="center"/>
    </xf>
    <xf numFmtId="38" fontId="5" fillId="5" borderId="17" xfId="1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38" fontId="5" fillId="3" borderId="10" xfId="1" applyFont="1" applyFill="1" applyBorder="1" applyAlignment="1">
      <alignment vertical="center"/>
    </xf>
    <xf numFmtId="38" fontId="5" fillId="3" borderId="16" xfId="1" applyFont="1" applyFill="1" applyBorder="1" applyAlignment="1">
      <alignment vertical="center"/>
    </xf>
    <xf numFmtId="38" fontId="5" fillId="3" borderId="9" xfId="1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38" fontId="5" fillId="3" borderId="15" xfId="1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38" fontId="5" fillId="3" borderId="17" xfId="1" applyFont="1" applyFill="1" applyBorder="1" applyAlignment="1">
      <alignment vertical="center"/>
    </xf>
    <xf numFmtId="38" fontId="4" fillId="4" borderId="12" xfId="1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8" fontId="3" fillId="0" borderId="0" xfId="1" applyFont="1"/>
    <xf numFmtId="38" fontId="3" fillId="0" borderId="0" xfId="1" applyFont="1" applyAlignment="1">
      <alignment horizontal="center"/>
    </xf>
    <xf numFmtId="0" fontId="3" fillId="4" borderId="1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38" fontId="5" fillId="4" borderId="26" xfId="1" applyFont="1" applyFill="1" applyBorder="1" applyAlignment="1">
      <alignment vertical="center"/>
    </xf>
    <xf numFmtId="38" fontId="5" fillId="4" borderId="26" xfId="0" applyNumberFormat="1" applyFont="1" applyFill="1" applyBorder="1" applyAlignment="1">
      <alignment horizontal="right" vertical="center"/>
    </xf>
    <xf numFmtId="38" fontId="5" fillId="2" borderId="26" xfId="0" applyNumberFormat="1" applyFont="1" applyFill="1" applyBorder="1" applyAlignment="1">
      <alignment horizontal="right" vertical="center"/>
    </xf>
    <xf numFmtId="38" fontId="3" fillId="0" borderId="0" xfId="0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8" fontId="12" fillId="4" borderId="32" xfId="1" applyFont="1" applyFill="1" applyBorder="1" applyAlignment="1">
      <alignment horizontal="center" vertical="center"/>
    </xf>
    <xf numFmtId="38" fontId="12" fillId="2" borderId="32" xfId="1" applyFont="1" applyFill="1" applyBorder="1" applyAlignment="1">
      <alignment horizontal="center" vertical="center"/>
    </xf>
    <xf numFmtId="38" fontId="12" fillId="2" borderId="33" xfId="1" applyFont="1" applyFill="1" applyBorder="1" applyAlignment="1">
      <alignment horizontal="center" vertical="center"/>
    </xf>
    <xf numFmtId="38" fontId="12" fillId="2" borderId="34" xfId="1" applyFont="1" applyFill="1" applyBorder="1" applyAlignment="1">
      <alignment horizontal="center" vertical="center"/>
    </xf>
    <xf numFmtId="38" fontId="12" fillId="2" borderId="35" xfId="1" applyFont="1" applyFill="1" applyBorder="1" applyAlignment="1">
      <alignment horizontal="center" vertical="center"/>
    </xf>
    <xf numFmtId="38" fontId="12" fillId="3" borderId="39" xfId="1" applyFont="1" applyFill="1" applyBorder="1" applyAlignment="1">
      <alignment horizontal="center" vertical="center"/>
    </xf>
    <xf numFmtId="38" fontId="12" fillId="3" borderId="34" xfId="1" applyFont="1" applyFill="1" applyBorder="1" applyAlignment="1">
      <alignment horizontal="center" vertical="center"/>
    </xf>
    <xf numFmtId="38" fontId="12" fillId="3" borderId="40" xfId="1" applyFont="1" applyFill="1" applyBorder="1" applyAlignment="1">
      <alignment horizontal="center" vertical="center"/>
    </xf>
    <xf numFmtId="38" fontId="13" fillId="3" borderId="33" xfId="1" applyFont="1" applyFill="1" applyBorder="1" applyAlignment="1">
      <alignment horizontal="center" vertical="center"/>
    </xf>
    <xf numFmtId="38" fontId="13" fillId="3" borderId="34" xfId="1" applyFont="1" applyFill="1" applyBorder="1" applyAlignment="1">
      <alignment horizontal="center" vertical="center"/>
    </xf>
    <xf numFmtId="38" fontId="12" fillId="3" borderId="35" xfId="1" applyFont="1" applyFill="1" applyBorder="1" applyAlignment="1">
      <alignment horizontal="center" vertical="center"/>
    </xf>
    <xf numFmtId="38" fontId="12" fillId="3" borderId="33" xfId="1" applyFont="1" applyFill="1" applyBorder="1" applyAlignment="1">
      <alignment horizontal="center" vertical="center"/>
    </xf>
    <xf numFmtId="38" fontId="12" fillId="5" borderId="33" xfId="1" applyFont="1" applyFill="1" applyBorder="1" applyAlignment="1">
      <alignment horizontal="center" vertical="center"/>
    </xf>
    <xf numFmtId="38" fontId="12" fillId="5" borderId="34" xfId="1" applyFont="1" applyFill="1" applyBorder="1" applyAlignment="1">
      <alignment horizontal="center" vertical="center"/>
    </xf>
    <xf numFmtId="38" fontId="12" fillId="5" borderId="35" xfId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19" xfId="0" applyFont="1" applyBorder="1"/>
    <xf numFmtId="38" fontId="11" fillId="0" borderId="19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38" fontId="11" fillId="0" borderId="2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41" xfId="0" applyFont="1" applyBorder="1" applyAlignment="1">
      <alignment horizontal="center" vertical="center"/>
    </xf>
    <xf numFmtId="38" fontId="5" fillId="0" borderId="41" xfId="0" applyNumberFormat="1" applyFont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38" fontId="5" fillId="6" borderId="4" xfId="1" applyFont="1" applyFill="1" applyBorder="1" applyAlignment="1">
      <alignment vertical="center"/>
    </xf>
    <xf numFmtId="0" fontId="4" fillId="6" borderId="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6" borderId="5" xfId="0" applyFont="1" applyFill="1" applyBorder="1" applyAlignment="1"/>
    <xf numFmtId="0" fontId="0" fillId="6" borderId="12" xfId="0" applyFill="1" applyBorder="1" applyAlignment="1"/>
    <xf numFmtId="0" fontId="3" fillId="6" borderId="5" xfId="0" applyFont="1" applyFill="1" applyBorder="1" applyAlignment="1">
      <alignment horizontal="right" vertical="center"/>
    </xf>
    <xf numFmtId="0" fontId="0" fillId="6" borderId="18" xfId="0" applyFill="1" applyBorder="1" applyAlignment="1">
      <alignment horizontal="right" vertical="center"/>
    </xf>
    <xf numFmtId="0" fontId="0" fillId="6" borderId="12" xfId="0" applyFill="1" applyBorder="1" applyAlignment="1">
      <alignment horizontal="right" vertical="center"/>
    </xf>
    <xf numFmtId="38" fontId="12" fillId="3" borderId="37" xfId="1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38" fontId="12" fillId="5" borderId="37" xfId="1" applyFont="1" applyFill="1" applyBorder="1" applyAlignment="1">
      <alignment horizontal="center" vertical="center"/>
    </xf>
    <xf numFmtId="38" fontId="5" fillId="2" borderId="36" xfId="0" applyNumberFormat="1" applyFont="1" applyFill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38" fontId="5" fillId="3" borderId="36" xfId="0" applyNumberFormat="1" applyFont="1" applyFill="1" applyBorder="1" applyAlignment="1">
      <alignment horizontal="right" vertical="center"/>
    </xf>
    <xf numFmtId="38" fontId="5" fillId="5" borderId="36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38" fontId="12" fillId="2" borderId="37" xfId="1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38" fontId="5" fillId="3" borderId="11" xfId="1" applyFont="1" applyFill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38" fontId="5" fillId="5" borderId="11" xfId="1" applyFont="1" applyFill="1" applyBorder="1" applyAlignment="1">
      <alignment horizontal="right" vertical="center"/>
    </xf>
    <xf numFmtId="38" fontId="4" fillId="2" borderId="1" xfId="1" applyFont="1" applyFill="1" applyBorder="1" applyAlignment="1">
      <alignment horizontal="center" vertical="center"/>
    </xf>
    <xf numFmtId="38" fontId="4" fillId="2" borderId="3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5" fillId="2" borderId="11" xfId="1" applyFont="1" applyFill="1" applyBorder="1" applyAlignment="1">
      <alignment horizontal="right" vertical="center"/>
    </xf>
    <xf numFmtId="38" fontId="4" fillId="3" borderId="1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center" vertical="center"/>
    </xf>
    <xf numFmtId="38" fontId="4" fillId="5" borderId="1" xfId="1" applyFont="1" applyFill="1" applyBorder="1" applyAlignment="1">
      <alignment horizontal="center" vertical="center"/>
    </xf>
    <xf numFmtId="38" fontId="4" fillId="5" borderId="3" xfId="1" applyFont="1" applyFill="1" applyBorder="1" applyAlignment="1">
      <alignment horizontal="center" vertical="center"/>
    </xf>
    <xf numFmtId="38" fontId="4" fillId="5" borderId="2" xfId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66FFCC"/>
      <color rgb="FF99FFCC"/>
      <color rgb="FF66FF99"/>
      <color rgb="FF66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72"/>
  <sheetViews>
    <sheetView tabSelected="1" view="pageBreakPreview" zoomScaleNormal="85" zoomScaleSheetLayoutView="100" workbookViewId="0">
      <selection sqref="A1:I1"/>
    </sheetView>
  </sheetViews>
  <sheetFormatPr defaultRowHeight="18.75" x14ac:dyDescent="0.45"/>
  <cols>
    <col min="1" max="1" width="4.875" style="1" customWidth="1"/>
    <col min="2" max="2" width="15.25" style="1" customWidth="1"/>
    <col min="3" max="3" width="15.25" style="10" customWidth="1"/>
    <col min="4" max="4" width="22.625" style="1" customWidth="1"/>
    <col min="5" max="5" width="10.125" style="1" customWidth="1"/>
    <col min="6" max="6" width="22.625" style="1" customWidth="1"/>
    <col min="7" max="7" width="10.5" style="1" customWidth="1"/>
    <col min="8" max="8" width="22.625" style="1" customWidth="1"/>
    <col min="9" max="9" width="22.5" style="1" customWidth="1"/>
    <col min="10" max="10" width="5" style="1" customWidth="1"/>
    <col min="11" max="11" width="0" style="1" hidden="1" customWidth="1"/>
    <col min="12" max="12" width="0" style="41" hidden="1" customWidth="1"/>
    <col min="13" max="13" width="29.875" style="41" hidden="1" customWidth="1"/>
    <col min="14" max="16384" width="9" style="1"/>
  </cols>
  <sheetData>
    <row r="1" spans="1:13" customFormat="1" x14ac:dyDescent="0.15">
      <c r="A1" s="143" t="s">
        <v>89</v>
      </c>
      <c r="B1" s="143"/>
      <c r="C1" s="143"/>
      <c r="D1" s="143"/>
      <c r="E1" s="143"/>
      <c r="F1" s="143"/>
      <c r="G1" s="143"/>
      <c r="H1" s="143"/>
      <c r="I1" s="143"/>
    </row>
    <row r="2" spans="1:13" x14ac:dyDescent="0.45">
      <c r="A2" s="2"/>
      <c r="B2" s="2"/>
      <c r="C2" s="7"/>
      <c r="D2" s="2"/>
      <c r="E2" s="2"/>
      <c r="F2" s="2"/>
      <c r="G2" s="2"/>
      <c r="H2" s="2"/>
      <c r="J2" s="2"/>
    </row>
    <row r="3" spans="1:13" customFormat="1" ht="20.25" thickBot="1" x14ac:dyDescent="0.2">
      <c r="A3" s="40"/>
      <c r="B3" s="88" t="s">
        <v>85</v>
      </c>
      <c r="C3" s="66"/>
      <c r="D3" s="66"/>
      <c r="E3" s="66"/>
      <c r="F3" s="66"/>
      <c r="G3" s="67"/>
      <c r="H3" s="39"/>
      <c r="I3" s="93" t="s">
        <v>88</v>
      </c>
    </row>
    <row r="4" spans="1:13" s="10" customFormat="1" ht="24.75" customHeight="1" thickBot="1" x14ac:dyDescent="0.5">
      <c r="A4" s="7"/>
      <c r="B4" s="101" t="s">
        <v>66</v>
      </c>
      <c r="C4" s="98" t="s">
        <v>65</v>
      </c>
      <c r="D4" s="96" t="s">
        <v>70</v>
      </c>
      <c r="E4" s="97"/>
      <c r="F4" s="97"/>
      <c r="G4" s="97"/>
      <c r="H4" s="97"/>
      <c r="I4" s="104" t="s">
        <v>69</v>
      </c>
      <c r="J4" s="7"/>
      <c r="L4" s="42"/>
      <c r="M4" s="42"/>
    </row>
    <row r="5" spans="1:13" s="10" customFormat="1" ht="24.75" customHeight="1" x14ac:dyDescent="0.45">
      <c r="A5" s="7"/>
      <c r="B5" s="102"/>
      <c r="C5" s="99"/>
      <c r="D5" s="122" t="s">
        <v>67</v>
      </c>
      <c r="E5" s="123"/>
      <c r="F5" s="126" t="s">
        <v>68</v>
      </c>
      <c r="G5" s="127"/>
      <c r="H5" s="57" t="s">
        <v>71</v>
      </c>
      <c r="I5" s="105"/>
      <c r="J5" s="7"/>
      <c r="L5" s="42"/>
      <c r="M5" s="42"/>
    </row>
    <row r="6" spans="1:13" s="10" customFormat="1" ht="37.5" customHeight="1" x14ac:dyDescent="0.45">
      <c r="A6" s="7"/>
      <c r="B6" s="102"/>
      <c r="C6" s="99"/>
      <c r="D6" s="124" t="s">
        <v>78</v>
      </c>
      <c r="E6" s="123"/>
      <c r="F6" s="128" t="s">
        <v>79</v>
      </c>
      <c r="G6" s="129"/>
      <c r="H6" s="11" t="s">
        <v>63</v>
      </c>
      <c r="I6" s="106"/>
      <c r="J6" s="7"/>
      <c r="K6" s="9"/>
      <c r="L6" s="42"/>
      <c r="M6" s="42"/>
    </row>
    <row r="7" spans="1:13" s="10" customFormat="1" ht="39.75" customHeight="1" thickBot="1" x14ac:dyDescent="0.5">
      <c r="A7" s="7"/>
      <c r="B7" s="103"/>
      <c r="C7" s="100"/>
      <c r="D7" s="58" t="s">
        <v>77</v>
      </c>
      <c r="E7" s="59" t="s">
        <v>87</v>
      </c>
      <c r="F7" s="56" t="s">
        <v>77</v>
      </c>
      <c r="G7" s="59" t="s">
        <v>87</v>
      </c>
      <c r="H7" s="11" t="s">
        <v>77</v>
      </c>
      <c r="I7" s="107"/>
      <c r="J7" s="7"/>
      <c r="K7" s="9" t="s">
        <v>74</v>
      </c>
      <c r="L7" s="42" t="s">
        <v>75</v>
      </c>
      <c r="M7" s="42" t="s">
        <v>76</v>
      </c>
    </row>
    <row r="8" spans="1:13" ht="20.25" thickBot="1" x14ac:dyDescent="0.5">
      <c r="A8" s="2"/>
      <c r="B8" s="13" t="s">
        <v>0</v>
      </c>
      <c r="C8" s="43" t="s">
        <v>1</v>
      </c>
      <c r="D8" s="60">
        <v>34000</v>
      </c>
      <c r="E8" s="68"/>
      <c r="F8" s="61">
        <f>D8</f>
        <v>34000</v>
      </c>
      <c r="G8" s="68"/>
      <c r="H8" s="20" t="s">
        <v>73</v>
      </c>
      <c r="I8" s="37" t="s">
        <v>58</v>
      </c>
      <c r="J8" s="2"/>
      <c r="K8" s="5">
        <f t="shared" ref="K8:K54" si="0">IF(E8="○",D8,0)</f>
        <v>0</v>
      </c>
      <c r="L8" s="41">
        <f>IF(G8="○",F8,0)</f>
        <v>0</v>
      </c>
      <c r="M8" s="41">
        <f>IF(L8&lt;&gt;0,L8,K8)</f>
        <v>0</v>
      </c>
    </row>
    <row r="9" spans="1:13" ht="19.5" x14ac:dyDescent="0.45">
      <c r="A9" s="2"/>
      <c r="B9" s="14" t="s">
        <v>2</v>
      </c>
      <c r="C9" s="44" t="s">
        <v>3</v>
      </c>
      <c r="D9" s="21">
        <v>9700</v>
      </c>
      <c r="E9" s="70"/>
      <c r="F9" s="117">
        <f>SUM(D9:D14)</f>
        <v>70000</v>
      </c>
      <c r="G9" s="125"/>
      <c r="H9" s="137">
        <v>500</v>
      </c>
      <c r="I9" s="134" t="s">
        <v>59</v>
      </c>
      <c r="J9" s="2"/>
      <c r="K9" s="5">
        <f t="shared" si="0"/>
        <v>0</v>
      </c>
      <c r="L9" s="41">
        <f>IF(G9="○",F9,0)</f>
        <v>0</v>
      </c>
      <c r="M9" s="41">
        <f>IF($L$9&lt;&gt;0,$L$9+500,IF(SUM(K9:K14)&lt;&gt;0,SUM(K9:K14)+500,0))</f>
        <v>0</v>
      </c>
    </row>
    <row r="10" spans="1:13" ht="19.5" x14ac:dyDescent="0.45">
      <c r="A10" s="2"/>
      <c r="B10" s="15"/>
      <c r="C10" s="45" t="s">
        <v>4</v>
      </c>
      <c r="D10" s="22">
        <v>11300</v>
      </c>
      <c r="E10" s="71"/>
      <c r="F10" s="118"/>
      <c r="G10" s="114"/>
      <c r="H10" s="131"/>
      <c r="I10" s="135"/>
      <c r="J10" s="2"/>
      <c r="K10" s="5">
        <f t="shared" si="0"/>
        <v>0</v>
      </c>
    </row>
    <row r="11" spans="1:13" ht="19.5" x14ac:dyDescent="0.45">
      <c r="A11" s="2"/>
      <c r="B11" s="15"/>
      <c r="C11" s="45" t="s">
        <v>5</v>
      </c>
      <c r="D11" s="22">
        <v>14200</v>
      </c>
      <c r="E11" s="71"/>
      <c r="F11" s="118"/>
      <c r="G11" s="114"/>
      <c r="H11" s="131"/>
      <c r="I11" s="135"/>
      <c r="J11" s="2"/>
      <c r="K11" s="5">
        <f t="shared" si="0"/>
        <v>0</v>
      </c>
    </row>
    <row r="12" spans="1:13" ht="19.5" x14ac:dyDescent="0.45">
      <c r="A12" s="2"/>
      <c r="B12" s="15"/>
      <c r="C12" s="45" t="s">
        <v>6</v>
      </c>
      <c r="D12" s="22">
        <v>9700</v>
      </c>
      <c r="E12" s="71"/>
      <c r="F12" s="118"/>
      <c r="G12" s="114"/>
      <c r="H12" s="131"/>
      <c r="I12" s="135"/>
      <c r="J12" s="2"/>
      <c r="K12" s="5">
        <f t="shared" si="0"/>
        <v>0</v>
      </c>
    </row>
    <row r="13" spans="1:13" ht="19.5" x14ac:dyDescent="0.45">
      <c r="A13" s="2"/>
      <c r="B13" s="15"/>
      <c r="C13" s="45" t="s">
        <v>7</v>
      </c>
      <c r="D13" s="22">
        <v>9800</v>
      </c>
      <c r="E13" s="71"/>
      <c r="F13" s="118"/>
      <c r="G13" s="114"/>
      <c r="H13" s="131"/>
      <c r="I13" s="135"/>
      <c r="J13" s="2"/>
      <c r="K13" s="5">
        <f t="shared" si="0"/>
        <v>0</v>
      </c>
    </row>
    <row r="14" spans="1:13" ht="20.25" thickBot="1" x14ac:dyDescent="0.5">
      <c r="A14" s="2"/>
      <c r="B14" s="16"/>
      <c r="C14" s="46" t="s">
        <v>8</v>
      </c>
      <c r="D14" s="23">
        <v>15300</v>
      </c>
      <c r="E14" s="72"/>
      <c r="F14" s="119"/>
      <c r="G14" s="115"/>
      <c r="H14" s="132"/>
      <c r="I14" s="135"/>
      <c r="J14" s="2"/>
      <c r="K14" s="5">
        <f t="shared" si="0"/>
        <v>0</v>
      </c>
    </row>
    <row r="15" spans="1:13" ht="19.5" x14ac:dyDescent="0.45">
      <c r="A15" s="2"/>
      <c r="B15" s="14" t="s">
        <v>9</v>
      </c>
      <c r="C15" s="44" t="s">
        <v>10</v>
      </c>
      <c r="D15" s="21">
        <v>17800</v>
      </c>
      <c r="E15" s="70"/>
      <c r="F15" s="117">
        <f>SUM(D15:D19)</f>
        <v>105300</v>
      </c>
      <c r="G15" s="125"/>
      <c r="H15" s="137">
        <v>500</v>
      </c>
      <c r="I15" s="135"/>
      <c r="J15" s="2"/>
      <c r="K15" s="5">
        <f t="shared" si="0"/>
        <v>0</v>
      </c>
      <c r="L15" s="41">
        <f>IF(G15="○",F15,0)</f>
        <v>0</v>
      </c>
      <c r="M15" s="41">
        <f>IF($L$15&lt;&gt;0,$L$15+500,IF(SUM(K15:K19)&lt;&gt;0,SUM(K15:K19)+500,0))</f>
        <v>0</v>
      </c>
    </row>
    <row r="16" spans="1:13" ht="19.5" x14ac:dyDescent="0.45">
      <c r="A16" s="2"/>
      <c r="B16" s="15"/>
      <c r="C16" s="45" t="s">
        <v>11</v>
      </c>
      <c r="D16" s="22">
        <v>11000</v>
      </c>
      <c r="E16" s="71"/>
      <c r="F16" s="118"/>
      <c r="G16" s="114"/>
      <c r="H16" s="131"/>
      <c r="I16" s="135"/>
      <c r="J16" s="2"/>
      <c r="K16" s="5">
        <f t="shared" si="0"/>
        <v>0</v>
      </c>
    </row>
    <row r="17" spans="1:13" ht="19.5" x14ac:dyDescent="0.45">
      <c r="A17" s="2"/>
      <c r="B17" s="15"/>
      <c r="C17" s="45" t="s">
        <v>12</v>
      </c>
      <c r="D17" s="22">
        <v>10200</v>
      </c>
      <c r="E17" s="71"/>
      <c r="F17" s="118"/>
      <c r="G17" s="114"/>
      <c r="H17" s="131"/>
      <c r="I17" s="135"/>
      <c r="J17" s="2"/>
      <c r="K17" s="5">
        <f t="shared" si="0"/>
        <v>0</v>
      </c>
    </row>
    <row r="18" spans="1:13" ht="19.5" x14ac:dyDescent="0.45">
      <c r="A18" s="2"/>
      <c r="B18" s="15"/>
      <c r="C18" s="45" t="s">
        <v>13</v>
      </c>
      <c r="D18" s="22">
        <v>34500</v>
      </c>
      <c r="E18" s="71"/>
      <c r="F18" s="118"/>
      <c r="G18" s="114"/>
      <c r="H18" s="131"/>
      <c r="I18" s="135"/>
      <c r="J18" s="2"/>
      <c r="K18" s="5">
        <f t="shared" si="0"/>
        <v>0</v>
      </c>
    </row>
    <row r="19" spans="1:13" ht="20.25" thickBot="1" x14ac:dyDescent="0.5">
      <c r="A19" s="2"/>
      <c r="B19" s="16"/>
      <c r="C19" s="46" t="s">
        <v>14</v>
      </c>
      <c r="D19" s="23">
        <v>31800</v>
      </c>
      <c r="E19" s="72"/>
      <c r="F19" s="119"/>
      <c r="G19" s="115"/>
      <c r="H19" s="132"/>
      <c r="I19" s="135"/>
      <c r="J19" s="2"/>
      <c r="K19" s="5">
        <f t="shared" si="0"/>
        <v>0</v>
      </c>
    </row>
    <row r="20" spans="1:13" ht="20.25" thickBot="1" x14ac:dyDescent="0.5">
      <c r="A20" s="2"/>
      <c r="B20" s="6" t="s">
        <v>18</v>
      </c>
      <c r="C20" s="47" t="s">
        <v>64</v>
      </c>
      <c r="D20" s="24">
        <v>54000</v>
      </c>
      <c r="E20" s="69"/>
      <c r="F20" s="62">
        <f>D20</f>
        <v>54000</v>
      </c>
      <c r="G20" s="69"/>
      <c r="H20" s="25" t="s">
        <v>73</v>
      </c>
      <c r="I20" s="135"/>
      <c r="J20" s="2"/>
      <c r="K20" s="5">
        <f t="shared" si="0"/>
        <v>0</v>
      </c>
      <c r="L20" s="41">
        <f>IF(G20="○",F20,0)</f>
        <v>0</v>
      </c>
      <c r="M20" s="41">
        <f>IF(L20&lt;&gt;0,L20,K20)</f>
        <v>0</v>
      </c>
    </row>
    <row r="21" spans="1:13" ht="19.5" x14ac:dyDescent="0.45">
      <c r="A21" s="2"/>
      <c r="B21" s="14" t="s">
        <v>15</v>
      </c>
      <c r="C21" s="44" t="s">
        <v>16</v>
      </c>
      <c r="D21" s="21">
        <v>20000</v>
      </c>
      <c r="E21" s="70"/>
      <c r="F21" s="117">
        <f>SUM(D21:D22)</f>
        <v>25000</v>
      </c>
      <c r="G21" s="125"/>
      <c r="H21" s="137">
        <v>500</v>
      </c>
      <c r="I21" s="135"/>
      <c r="J21" s="2"/>
      <c r="K21" s="5">
        <f t="shared" si="0"/>
        <v>0</v>
      </c>
      <c r="L21" s="41">
        <f>IF(G21="○",F21,0)</f>
        <v>0</v>
      </c>
      <c r="M21" s="41">
        <f>IF($L21&lt;&gt;0,$L21+500,IF(SUM(K21:K22)&lt;&gt;0,SUM(K21:K22)+500,0))</f>
        <v>0</v>
      </c>
    </row>
    <row r="22" spans="1:13" ht="20.25" thickBot="1" x14ac:dyDescent="0.5">
      <c r="A22" s="2"/>
      <c r="B22" s="16"/>
      <c r="C22" s="46" t="s">
        <v>17</v>
      </c>
      <c r="D22" s="23">
        <v>5000</v>
      </c>
      <c r="E22" s="72"/>
      <c r="F22" s="119"/>
      <c r="G22" s="115"/>
      <c r="H22" s="132"/>
      <c r="I22" s="135"/>
      <c r="J22" s="2"/>
      <c r="K22" s="5">
        <f t="shared" si="0"/>
        <v>0</v>
      </c>
    </row>
    <row r="23" spans="1:13" ht="19.5" x14ac:dyDescent="0.45">
      <c r="A23" s="2"/>
      <c r="B23" s="14" t="s">
        <v>19</v>
      </c>
      <c r="C23" s="44" t="s">
        <v>20</v>
      </c>
      <c r="D23" s="21">
        <v>14000</v>
      </c>
      <c r="E23" s="70"/>
      <c r="F23" s="117">
        <f>SUM(D23:D24)</f>
        <v>26700</v>
      </c>
      <c r="G23" s="125"/>
      <c r="H23" s="137">
        <v>500</v>
      </c>
      <c r="I23" s="135"/>
      <c r="J23" s="2"/>
      <c r="K23" s="5">
        <f t="shared" si="0"/>
        <v>0</v>
      </c>
      <c r="L23" s="41">
        <f>IF(G23="○",F23,0)</f>
        <v>0</v>
      </c>
      <c r="M23" s="41">
        <f>IF($L23&lt;&gt;0,$L23+500,IF(SUM(K23:K24)&lt;&gt;0,SUM(K23:K24)+500,0))</f>
        <v>0</v>
      </c>
    </row>
    <row r="24" spans="1:13" ht="20.25" thickBot="1" x14ac:dyDescent="0.5">
      <c r="A24" s="2"/>
      <c r="B24" s="16"/>
      <c r="C24" s="46" t="s">
        <v>21</v>
      </c>
      <c r="D24" s="23">
        <v>12700</v>
      </c>
      <c r="E24" s="72"/>
      <c r="F24" s="119"/>
      <c r="G24" s="115"/>
      <c r="H24" s="132"/>
      <c r="I24" s="136"/>
      <c r="J24" s="2"/>
      <c r="K24" s="5">
        <f t="shared" si="0"/>
        <v>0</v>
      </c>
    </row>
    <row r="25" spans="1:13" ht="19.5" x14ac:dyDescent="0.45">
      <c r="A25" s="2"/>
      <c r="B25" s="29" t="s">
        <v>22</v>
      </c>
      <c r="C25" s="48" t="s">
        <v>23</v>
      </c>
      <c r="D25" s="30">
        <v>3600</v>
      </c>
      <c r="E25" s="73"/>
      <c r="F25" s="120">
        <f>SUM(D25:D27)</f>
        <v>11200</v>
      </c>
      <c r="G25" s="113"/>
      <c r="H25" s="130">
        <v>500</v>
      </c>
      <c r="I25" s="138" t="s">
        <v>60</v>
      </c>
      <c r="J25" s="2"/>
      <c r="K25" s="5">
        <f t="shared" si="0"/>
        <v>0</v>
      </c>
      <c r="L25" s="41">
        <f>IF(G25="○",F25,0)</f>
        <v>0</v>
      </c>
      <c r="M25" s="41">
        <f>IF($L25&lt;&gt;0,$L25+500,IF(SUM(K25:K27)&lt;&gt;0,SUM(K25:K27)+500,0))</f>
        <v>0</v>
      </c>
    </row>
    <row r="26" spans="1:13" ht="19.5" x14ac:dyDescent="0.45">
      <c r="A26" s="2"/>
      <c r="B26" s="29"/>
      <c r="C26" s="49" t="s">
        <v>24</v>
      </c>
      <c r="D26" s="31">
        <v>4400</v>
      </c>
      <c r="E26" s="74"/>
      <c r="F26" s="118"/>
      <c r="G26" s="114"/>
      <c r="H26" s="131"/>
      <c r="I26" s="139"/>
      <c r="J26" s="2"/>
      <c r="K26" s="5">
        <f t="shared" si="0"/>
        <v>0</v>
      </c>
    </row>
    <row r="27" spans="1:13" ht="20.25" thickBot="1" x14ac:dyDescent="0.5">
      <c r="A27" s="2"/>
      <c r="B27" s="29"/>
      <c r="C27" s="50" t="s">
        <v>25</v>
      </c>
      <c r="D27" s="32">
        <v>3200</v>
      </c>
      <c r="E27" s="75"/>
      <c r="F27" s="119"/>
      <c r="G27" s="115"/>
      <c r="H27" s="132"/>
      <c r="I27" s="139"/>
      <c r="J27" s="2"/>
      <c r="K27" s="5">
        <f t="shared" si="0"/>
        <v>0</v>
      </c>
    </row>
    <row r="28" spans="1:13" ht="19.5" x14ac:dyDescent="0.45">
      <c r="A28" s="2"/>
      <c r="B28" s="33" t="s">
        <v>26</v>
      </c>
      <c r="C28" s="51" t="s">
        <v>27</v>
      </c>
      <c r="D28" s="34">
        <v>5900</v>
      </c>
      <c r="E28" s="76"/>
      <c r="F28" s="120">
        <f>SUM(D28:D31)</f>
        <v>36300</v>
      </c>
      <c r="G28" s="113"/>
      <c r="H28" s="130">
        <v>500</v>
      </c>
      <c r="I28" s="139"/>
      <c r="J28" s="2"/>
      <c r="K28" s="5">
        <f t="shared" si="0"/>
        <v>0</v>
      </c>
      <c r="L28" s="41">
        <f>IF(G28="○",F28,0)</f>
        <v>0</v>
      </c>
      <c r="M28" s="41">
        <f>IF($L28&lt;&gt;0,$L28+500,IF(SUM(K28:K31)&lt;&gt;0,SUM(K28:K31)+500,0))</f>
        <v>0</v>
      </c>
    </row>
    <row r="29" spans="1:13" ht="19.5" x14ac:dyDescent="0.45">
      <c r="A29" s="2"/>
      <c r="B29" s="29"/>
      <c r="C29" s="49" t="s">
        <v>28</v>
      </c>
      <c r="D29" s="31">
        <v>8900</v>
      </c>
      <c r="E29" s="77"/>
      <c r="F29" s="118"/>
      <c r="G29" s="114"/>
      <c r="H29" s="131"/>
      <c r="I29" s="139"/>
      <c r="J29" s="2"/>
      <c r="K29" s="5">
        <f t="shared" si="0"/>
        <v>0</v>
      </c>
    </row>
    <row r="30" spans="1:13" ht="19.5" x14ac:dyDescent="0.45">
      <c r="A30" s="2"/>
      <c r="B30" s="29"/>
      <c r="C30" s="49" t="s">
        <v>29</v>
      </c>
      <c r="D30" s="31">
        <v>15500</v>
      </c>
      <c r="E30" s="77"/>
      <c r="F30" s="118"/>
      <c r="G30" s="114"/>
      <c r="H30" s="131"/>
      <c r="I30" s="139"/>
      <c r="J30" s="2"/>
      <c r="K30" s="5">
        <f t="shared" si="0"/>
        <v>0</v>
      </c>
    </row>
    <row r="31" spans="1:13" ht="20.25" thickBot="1" x14ac:dyDescent="0.5">
      <c r="A31" s="2"/>
      <c r="B31" s="35"/>
      <c r="C31" s="52" t="s">
        <v>30</v>
      </c>
      <c r="D31" s="36">
        <v>6000</v>
      </c>
      <c r="E31" s="78"/>
      <c r="F31" s="119"/>
      <c r="G31" s="115"/>
      <c r="H31" s="132"/>
      <c r="I31" s="139"/>
      <c r="J31" s="2"/>
      <c r="K31" s="5">
        <f t="shared" si="0"/>
        <v>0</v>
      </c>
    </row>
    <row r="32" spans="1:13" ht="19.5" x14ac:dyDescent="0.45">
      <c r="A32" s="2"/>
      <c r="B32" s="33" t="s">
        <v>31</v>
      </c>
      <c r="C32" s="51" t="s">
        <v>32</v>
      </c>
      <c r="D32" s="34">
        <v>4300</v>
      </c>
      <c r="E32" s="79"/>
      <c r="F32" s="120">
        <f>SUM(D32:D37)</f>
        <v>64300</v>
      </c>
      <c r="G32" s="113"/>
      <c r="H32" s="130">
        <v>500</v>
      </c>
      <c r="I32" s="139"/>
      <c r="J32" s="2"/>
      <c r="K32" s="5">
        <f t="shared" si="0"/>
        <v>0</v>
      </c>
      <c r="L32" s="41">
        <f>IF(G32="○",F32,0)</f>
        <v>0</v>
      </c>
      <c r="M32" s="41">
        <f>IF($L32&lt;&gt;0,$L32+500,IF(SUM(K32:K37)&lt;&gt;0,SUM(K32:K37)+500,0))</f>
        <v>0</v>
      </c>
    </row>
    <row r="33" spans="1:13" ht="19.5" x14ac:dyDescent="0.45">
      <c r="A33" s="2"/>
      <c r="B33" s="29"/>
      <c r="C33" s="49" t="s">
        <v>33</v>
      </c>
      <c r="D33" s="31">
        <v>8700</v>
      </c>
      <c r="E33" s="74"/>
      <c r="F33" s="118"/>
      <c r="G33" s="114"/>
      <c r="H33" s="131"/>
      <c r="I33" s="139"/>
      <c r="J33" s="2"/>
      <c r="K33" s="5">
        <f t="shared" si="0"/>
        <v>0</v>
      </c>
    </row>
    <row r="34" spans="1:13" ht="19.5" x14ac:dyDescent="0.45">
      <c r="A34" s="2"/>
      <c r="B34" s="29"/>
      <c r="C34" s="49" t="s">
        <v>34</v>
      </c>
      <c r="D34" s="31">
        <v>24900</v>
      </c>
      <c r="E34" s="74"/>
      <c r="F34" s="118"/>
      <c r="G34" s="114"/>
      <c r="H34" s="131"/>
      <c r="I34" s="139"/>
      <c r="J34" s="2"/>
      <c r="K34" s="5">
        <f t="shared" si="0"/>
        <v>0</v>
      </c>
    </row>
    <row r="35" spans="1:13" ht="19.5" x14ac:dyDescent="0.45">
      <c r="A35" s="2"/>
      <c r="B35" s="29"/>
      <c r="C35" s="49" t="s">
        <v>35</v>
      </c>
      <c r="D35" s="31">
        <v>16900</v>
      </c>
      <c r="E35" s="74"/>
      <c r="F35" s="118"/>
      <c r="G35" s="114"/>
      <c r="H35" s="131"/>
      <c r="I35" s="139"/>
      <c r="J35" s="2"/>
      <c r="K35" s="5">
        <f t="shared" si="0"/>
        <v>0</v>
      </c>
    </row>
    <row r="36" spans="1:13" ht="19.5" x14ac:dyDescent="0.45">
      <c r="A36" s="2"/>
      <c r="B36" s="29"/>
      <c r="C36" s="49" t="s">
        <v>36</v>
      </c>
      <c r="D36" s="31">
        <v>5000</v>
      </c>
      <c r="E36" s="74"/>
      <c r="F36" s="118"/>
      <c r="G36" s="114"/>
      <c r="H36" s="131"/>
      <c r="I36" s="139"/>
      <c r="J36" s="2"/>
      <c r="K36" s="5">
        <f t="shared" si="0"/>
        <v>0</v>
      </c>
    </row>
    <row r="37" spans="1:13" ht="20.25" thickBot="1" x14ac:dyDescent="0.5">
      <c r="A37" s="2"/>
      <c r="B37" s="35"/>
      <c r="C37" s="52" t="s">
        <v>37</v>
      </c>
      <c r="D37" s="36">
        <v>4500</v>
      </c>
      <c r="E37" s="78"/>
      <c r="F37" s="119"/>
      <c r="G37" s="115"/>
      <c r="H37" s="132"/>
      <c r="I37" s="139"/>
      <c r="J37" s="2"/>
      <c r="K37" s="5">
        <f t="shared" si="0"/>
        <v>0</v>
      </c>
    </row>
    <row r="38" spans="1:13" ht="19.5" x14ac:dyDescent="0.45">
      <c r="A38" s="2"/>
      <c r="B38" s="29" t="s">
        <v>38</v>
      </c>
      <c r="C38" s="48" t="s">
        <v>39</v>
      </c>
      <c r="D38" s="30">
        <v>2000</v>
      </c>
      <c r="E38" s="73"/>
      <c r="F38" s="120">
        <f>SUM(D38:D42)</f>
        <v>21400</v>
      </c>
      <c r="G38" s="113"/>
      <c r="H38" s="130">
        <v>500</v>
      </c>
      <c r="I38" s="139"/>
      <c r="J38" s="2"/>
      <c r="K38" s="5">
        <f t="shared" si="0"/>
        <v>0</v>
      </c>
      <c r="L38" s="41">
        <f>IF(G38="○",F38,0)</f>
        <v>0</v>
      </c>
      <c r="M38" s="41">
        <f>IF($L38&lt;&gt;0,$L38+500,IF(SUM(K38:K42)&lt;&gt;0,SUM(K38:K42)+500,0))</f>
        <v>0</v>
      </c>
    </row>
    <row r="39" spans="1:13" ht="19.5" x14ac:dyDescent="0.45">
      <c r="A39" s="2"/>
      <c r="B39" s="29"/>
      <c r="C39" s="49" t="s">
        <v>40</v>
      </c>
      <c r="D39" s="31">
        <v>3300</v>
      </c>
      <c r="E39" s="74"/>
      <c r="F39" s="118"/>
      <c r="G39" s="114"/>
      <c r="H39" s="131"/>
      <c r="I39" s="139"/>
      <c r="J39" s="2"/>
      <c r="K39" s="5">
        <f t="shared" si="0"/>
        <v>0</v>
      </c>
    </row>
    <row r="40" spans="1:13" ht="19.5" x14ac:dyDescent="0.45">
      <c r="A40" s="2"/>
      <c r="B40" s="29"/>
      <c r="C40" s="49" t="s">
        <v>41</v>
      </c>
      <c r="D40" s="31">
        <v>5000</v>
      </c>
      <c r="E40" s="74"/>
      <c r="F40" s="118"/>
      <c r="G40" s="114"/>
      <c r="H40" s="131"/>
      <c r="I40" s="139"/>
      <c r="J40" s="2"/>
      <c r="K40" s="5">
        <f t="shared" si="0"/>
        <v>0</v>
      </c>
    </row>
    <row r="41" spans="1:13" ht="19.5" x14ac:dyDescent="0.45">
      <c r="A41" s="2"/>
      <c r="B41" s="29"/>
      <c r="C41" s="49" t="s">
        <v>42</v>
      </c>
      <c r="D41" s="31">
        <v>6900</v>
      </c>
      <c r="E41" s="74"/>
      <c r="F41" s="118"/>
      <c r="G41" s="114"/>
      <c r="H41" s="131"/>
      <c r="I41" s="139"/>
      <c r="J41" s="2"/>
      <c r="K41" s="5">
        <f t="shared" si="0"/>
        <v>0</v>
      </c>
    </row>
    <row r="42" spans="1:13" ht="20.25" thickBot="1" x14ac:dyDescent="0.5">
      <c r="A42" s="2"/>
      <c r="B42" s="29"/>
      <c r="C42" s="50" t="s">
        <v>43</v>
      </c>
      <c r="D42" s="32">
        <v>4200</v>
      </c>
      <c r="E42" s="75"/>
      <c r="F42" s="119"/>
      <c r="G42" s="115"/>
      <c r="H42" s="132"/>
      <c r="I42" s="139"/>
      <c r="J42" s="2"/>
      <c r="K42" s="5">
        <f t="shared" si="0"/>
        <v>0</v>
      </c>
    </row>
    <row r="43" spans="1:13" ht="19.5" x14ac:dyDescent="0.45">
      <c r="A43" s="2"/>
      <c r="B43" s="33" t="s">
        <v>44</v>
      </c>
      <c r="C43" s="51" t="s">
        <v>45</v>
      </c>
      <c r="D43" s="34">
        <v>6800</v>
      </c>
      <c r="E43" s="79"/>
      <c r="F43" s="120">
        <f>SUM(D43:D46)</f>
        <v>32500</v>
      </c>
      <c r="G43" s="113"/>
      <c r="H43" s="130">
        <v>500</v>
      </c>
      <c r="I43" s="139"/>
      <c r="J43" s="2"/>
      <c r="K43" s="5">
        <f t="shared" si="0"/>
        <v>0</v>
      </c>
      <c r="L43" s="41">
        <f>IF(G43="○",F43,0)</f>
        <v>0</v>
      </c>
      <c r="M43" s="41">
        <f>IF($L43&lt;&gt;0,$L43+500,IF(SUM(K43:K46)&lt;&gt;0,SUM(K43:K46)+500,0))</f>
        <v>0</v>
      </c>
    </row>
    <row r="44" spans="1:13" ht="19.5" x14ac:dyDescent="0.45">
      <c r="A44" s="2"/>
      <c r="B44" s="29"/>
      <c r="C44" s="49" t="s">
        <v>46</v>
      </c>
      <c r="D44" s="31">
        <v>6700</v>
      </c>
      <c r="E44" s="74"/>
      <c r="F44" s="118"/>
      <c r="G44" s="114"/>
      <c r="H44" s="131"/>
      <c r="I44" s="139"/>
      <c r="J44" s="2"/>
      <c r="K44" s="5">
        <f t="shared" si="0"/>
        <v>0</v>
      </c>
    </row>
    <row r="45" spans="1:13" ht="19.5" x14ac:dyDescent="0.45">
      <c r="A45" s="2"/>
      <c r="B45" s="29"/>
      <c r="C45" s="49" t="s">
        <v>47</v>
      </c>
      <c r="D45" s="31">
        <v>10900</v>
      </c>
      <c r="E45" s="74"/>
      <c r="F45" s="118"/>
      <c r="G45" s="114"/>
      <c r="H45" s="131"/>
      <c r="I45" s="139"/>
      <c r="J45" s="2"/>
      <c r="K45" s="5">
        <f t="shared" si="0"/>
        <v>0</v>
      </c>
    </row>
    <row r="46" spans="1:13" ht="20.25" thickBot="1" x14ac:dyDescent="0.5">
      <c r="A46" s="2"/>
      <c r="B46" s="29"/>
      <c r="C46" s="50" t="s">
        <v>48</v>
      </c>
      <c r="D46" s="32">
        <v>8100</v>
      </c>
      <c r="E46" s="75"/>
      <c r="F46" s="119"/>
      <c r="G46" s="115"/>
      <c r="H46" s="132"/>
      <c r="I46" s="139"/>
      <c r="J46" s="2"/>
      <c r="K46" s="5">
        <f t="shared" si="0"/>
        <v>0</v>
      </c>
    </row>
    <row r="47" spans="1:13" ht="19.5" x14ac:dyDescent="0.45">
      <c r="A47" s="2"/>
      <c r="B47" s="18" t="s">
        <v>49</v>
      </c>
      <c r="C47" s="53" t="s">
        <v>50</v>
      </c>
      <c r="D47" s="27">
        <v>21200</v>
      </c>
      <c r="E47" s="80"/>
      <c r="F47" s="121">
        <f>SUM(D47:D53)</f>
        <v>71100</v>
      </c>
      <c r="G47" s="116"/>
      <c r="H47" s="133">
        <v>500</v>
      </c>
      <c r="I47" s="140" t="s">
        <v>61</v>
      </c>
      <c r="J47" s="2"/>
      <c r="K47" s="5">
        <f t="shared" si="0"/>
        <v>0</v>
      </c>
      <c r="L47" s="41">
        <f>IF(G47="○",F47,0)</f>
        <v>0</v>
      </c>
      <c r="M47" s="41">
        <f>IF($L47&lt;&gt;0,$L47+500,IF(SUM(K47:K53)&lt;&gt;0,SUM(K47:K53)+500,0))</f>
        <v>0</v>
      </c>
    </row>
    <row r="48" spans="1:13" ht="19.5" x14ac:dyDescent="0.45">
      <c r="A48" s="2"/>
      <c r="B48" s="17"/>
      <c r="C48" s="54" t="s">
        <v>51</v>
      </c>
      <c r="D48" s="26">
        <v>4800</v>
      </c>
      <c r="E48" s="81"/>
      <c r="F48" s="118"/>
      <c r="G48" s="114"/>
      <c r="H48" s="131"/>
      <c r="I48" s="141"/>
      <c r="J48" s="2"/>
      <c r="K48" s="5">
        <f t="shared" si="0"/>
        <v>0</v>
      </c>
    </row>
    <row r="49" spans="1:13" ht="19.5" x14ac:dyDescent="0.45">
      <c r="A49" s="2"/>
      <c r="B49" s="17"/>
      <c r="C49" s="54" t="s">
        <v>52</v>
      </c>
      <c r="D49" s="26">
        <v>8600</v>
      </c>
      <c r="E49" s="81"/>
      <c r="F49" s="118"/>
      <c r="G49" s="114"/>
      <c r="H49" s="131"/>
      <c r="I49" s="141"/>
      <c r="J49" s="2"/>
      <c r="K49" s="5">
        <f t="shared" si="0"/>
        <v>0</v>
      </c>
    </row>
    <row r="50" spans="1:13" ht="19.5" x14ac:dyDescent="0.45">
      <c r="A50" s="2"/>
      <c r="B50" s="17"/>
      <c r="C50" s="54" t="s">
        <v>53</v>
      </c>
      <c r="D50" s="26">
        <v>11200</v>
      </c>
      <c r="E50" s="81"/>
      <c r="F50" s="118"/>
      <c r="G50" s="114"/>
      <c r="H50" s="131"/>
      <c r="I50" s="141"/>
      <c r="J50" s="2"/>
      <c r="K50" s="5">
        <f t="shared" si="0"/>
        <v>0</v>
      </c>
    </row>
    <row r="51" spans="1:13" ht="19.5" x14ac:dyDescent="0.45">
      <c r="A51" s="2"/>
      <c r="B51" s="17"/>
      <c r="C51" s="54" t="s">
        <v>54</v>
      </c>
      <c r="D51" s="26">
        <v>8100</v>
      </c>
      <c r="E51" s="81"/>
      <c r="F51" s="118"/>
      <c r="G51" s="114"/>
      <c r="H51" s="131"/>
      <c r="I51" s="141"/>
      <c r="J51" s="2"/>
      <c r="K51" s="5">
        <f t="shared" si="0"/>
        <v>0</v>
      </c>
    </row>
    <row r="52" spans="1:13" ht="19.5" x14ac:dyDescent="0.45">
      <c r="A52" s="2"/>
      <c r="B52" s="17"/>
      <c r="C52" s="54" t="s">
        <v>55</v>
      </c>
      <c r="D52" s="26">
        <v>5500</v>
      </c>
      <c r="E52" s="81"/>
      <c r="F52" s="118"/>
      <c r="G52" s="114"/>
      <c r="H52" s="131"/>
      <c r="I52" s="141"/>
      <c r="J52" s="2"/>
      <c r="K52" s="5">
        <f t="shared" si="0"/>
        <v>0</v>
      </c>
    </row>
    <row r="53" spans="1:13" ht="20.25" thickBot="1" x14ac:dyDescent="0.5">
      <c r="A53" s="2"/>
      <c r="B53" s="19"/>
      <c r="C53" s="55" t="s">
        <v>56</v>
      </c>
      <c r="D53" s="28">
        <v>11700</v>
      </c>
      <c r="E53" s="82"/>
      <c r="F53" s="119"/>
      <c r="G53" s="115"/>
      <c r="H53" s="132"/>
      <c r="I53" s="142"/>
      <c r="J53" s="2"/>
      <c r="K53" s="5">
        <f t="shared" si="0"/>
        <v>0</v>
      </c>
    </row>
    <row r="54" spans="1:13" ht="21.75" customHeight="1" thickBot="1" x14ac:dyDescent="0.5">
      <c r="A54" s="2"/>
      <c r="B54" s="6" t="s">
        <v>57</v>
      </c>
      <c r="C54" s="47" t="s">
        <v>62</v>
      </c>
      <c r="D54" s="24">
        <v>3700</v>
      </c>
      <c r="E54" s="69"/>
      <c r="F54" s="62">
        <f>D54</f>
        <v>3700</v>
      </c>
      <c r="G54" s="69"/>
      <c r="H54" s="25" t="s">
        <v>73</v>
      </c>
      <c r="I54" s="38" t="s">
        <v>59</v>
      </c>
      <c r="J54" s="2"/>
      <c r="K54" s="5">
        <f t="shared" si="0"/>
        <v>0</v>
      </c>
      <c r="L54" s="41">
        <f>IF(G54="○",F54,0)</f>
        <v>0</v>
      </c>
      <c r="M54" s="41">
        <f>IF(L54&lt;&gt;0,L54,K54)</f>
        <v>0</v>
      </c>
    </row>
    <row r="55" spans="1:13" ht="20.25" thickBot="1" x14ac:dyDescent="0.5">
      <c r="A55" s="2"/>
      <c r="B55" s="108" t="s">
        <v>81</v>
      </c>
      <c r="C55" s="109"/>
      <c r="D55" s="110" t="s">
        <v>84</v>
      </c>
      <c r="E55" s="111"/>
      <c r="F55" s="111"/>
      <c r="G55" s="112"/>
      <c r="H55" s="94">
        <v>0</v>
      </c>
      <c r="I55" s="95" t="s">
        <v>82</v>
      </c>
      <c r="M55" s="41">
        <f>H55</f>
        <v>0</v>
      </c>
    </row>
    <row r="56" spans="1:13" x14ac:dyDescent="0.45">
      <c r="A56" s="2"/>
      <c r="B56" s="2"/>
      <c r="C56" s="7"/>
      <c r="E56" s="2"/>
      <c r="F56" s="2"/>
      <c r="H56" s="63"/>
      <c r="I56" s="12"/>
      <c r="M56" s="41">
        <f>SUM(M8:M55)</f>
        <v>0</v>
      </c>
    </row>
    <row r="57" spans="1:13" ht="19.5" x14ac:dyDescent="0.45">
      <c r="B57" s="40"/>
      <c r="C57" s="40"/>
      <c r="D57" s="40"/>
      <c r="E57"/>
      <c r="F57" s="84" t="s">
        <v>83</v>
      </c>
      <c r="G57" s="85" t="s">
        <v>58</v>
      </c>
      <c r="H57" s="86"/>
      <c r="I57" s="87">
        <f>M8</f>
        <v>0</v>
      </c>
      <c r="J57" s="88" t="s">
        <v>72</v>
      </c>
    </row>
    <row r="58" spans="1:13" ht="19.5" x14ac:dyDescent="0.45">
      <c r="B58" s="40"/>
      <c r="C58" s="64"/>
      <c r="D58" s="40"/>
      <c r="E58"/>
      <c r="F58" s="83"/>
      <c r="G58" s="85" t="s">
        <v>59</v>
      </c>
      <c r="H58" s="86"/>
      <c r="I58" s="89">
        <f>SUM(M9:M24,M54)</f>
        <v>0</v>
      </c>
      <c r="J58" s="88" t="s">
        <v>72</v>
      </c>
    </row>
    <row r="59" spans="1:13" ht="19.5" x14ac:dyDescent="0.45">
      <c r="B59" s="40"/>
      <c r="C59" s="64"/>
      <c r="D59"/>
      <c r="E59" s="40"/>
      <c r="F59" s="88"/>
      <c r="G59" s="85" t="s">
        <v>60</v>
      </c>
      <c r="H59" s="86"/>
      <c r="I59" s="89">
        <f>SUM(M25:M46)</f>
        <v>0</v>
      </c>
      <c r="J59" s="88" t="s">
        <v>72</v>
      </c>
    </row>
    <row r="60" spans="1:13" ht="19.5" x14ac:dyDescent="0.45">
      <c r="B60" s="40"/>
      <c r="C60" s="40"/>
      <c r="D60" s="64"/>
      <c r="E60" s="40"/>
      <c r="F60" s="88"/>
      <c r="G60" s="85" t="s">
        <v>61</v>
      </c>
      <c r="H60" s="86"/>
      <c r="I60" s="87">
        <f>M47</f>
        <v>0</v>
      </c>
      <c r="J60" s="88" t="s">
        <v>72</v>
      </c>
    </row>
    <row r="61" spans="1:13" ht="19.5" x14ac:dyDescent="0.45">
      <c r="B61" s="40"/>
      <c r="C61" s="40"/>
      <c r="D61" s="64"/>
      <c r="E61" s="40"/>
      <c r="F61" s="88"/>
      <c r="G61" s="88"/>
      <c r="H61" s="83"/>
      <c r="I61" s="88"/>
      <c r="J61" s="88"/>
    </row>
    <row r="62" spans="1:13" ht="19.5" x14ac:dyDescent="0.45">
      <c r="B62" s="65"/>
      <c r="C62" s="40"/>
      <c r="D62" s="64"/>
      <c r="E62" s="40"/>
      <c r="F62" s="88"/>
      <c r="G62" s="85" t="s">
        <v>86</v>
      </c>
      <c r="H62" s="86"/>
      <c r="I62" s="87">
        <f>M55</f>
        <v>0</v>
      </c>
      <c r="J62" s="88" t="s">
        <v>72</v>
      </c>
    </row>
    <row r="63" spans="1:13" ht="20.25" thickBot="1" x14ac:dyDescent="0.5">
      <c r="B63" s="65"/>
      <c r="C63" s="40"/>
      <c r="D63" s="40"/>
      <c r="E63" s="40"/>
      <c r="F63" s="88"/>
      <c r="G63" s="88"/>
      <c r="H63" s="88"/>
      <c r="I63" s="88"/>
      <c r="J63" s="83"/>
    </row>
    <row r="64" spans="1:13" ht="20.25" thickBot="1" x14ac:dyDescent="0.5">
      <c r="B64" s="40"/>
      <c r="C64" s="40"/>
      <c r="D64" s="40"/>
      <c r="E64" s="40"/>
      <c r="F64" s="88"/>
      <c r="G64" s="88"/>
      <c r="H64" s="91" t="s">
        <v>80</v>
      </c>
      <c r="I64" s="92">
        <f>SUM(I57:I60,I62)</f>
        <v>0</v>
      </c>
      <c r="J64" s="90" t="s">
        <v>72</v>
      </c>
    </row>
    <row r="65" spans="1:10" x14ac:dyDescent="0.45">
      <c r="A65" s="3"/>
      <c r="B65" s="2"/>
      <c r="C65" s="7"/>
      <c r="D65" s="4"/>
      <c r="E65" s="2"/>
      <c r="F65" s="4"/>
      <c r="G65" s="4"/>
      <c r="H65" s="4"/>
      <c r="I65" s="2"/>
      <c r="J65" s="2"/>
    </row>
    <row r="66" spans="1:10" x14ac:dyDescent="0.45">
      <c r="A66" s="2"/>
      <c r="B66" s="2"/>
      <c r="C66" s="7"/>
      <c r="D66" s="4"/>
      <c r="E66" s="2"/>
      <c r="F66" s="4"/>
      <c r="G66" s="4"/>
      <c r="H66" s="4"/>
      <c r="I66" s="2"/>
      <c r="J66" s="2"/>
    </row>
    <row r="67" spans="1:10" x14ac:dyDescent="0.45">
      <c r="A67" s="2"/>
      <c r="B67" s="2"/>
      <c r="C67" s="7"/>
      <c r="D67" s="8"/>
      <c r="E67" s="2"/>
      <c r="F67" s="4"/>
      <c r="G67" s="8"/>
      <c r="H67" s="8"/>
      <c r="I67" s="2"/>
      <c r="J67" s="2"/>
    </row>
    <row r="68" spans="1:10" x14ac:dyDescent="0.45">
      <c r="A68" s="2"/>
      <c r="B68" s="2"/>
      <c r="C68" s="7"/>
      <c r="D68" s="2"/>
      <c r="E68" s="2"/>
      <c r="F68" s="2"/>
      <c r="G68" s="2"/>
      <c r="H68" s="2"/>
      <c r="I68" s="2"/>
      <c r="J68" s="2"/>
    </row>
    <row r="69" spans="1:10" x14ac:dyDescent="0.45">
      <c r="B69" s="2"/>
      <c r="C69" s="7"/>
      <c r="D69" s="2"/>
      <c r="E69" s="2"/>
      <c r="F69" s="2"/>
      <c r="G69" s="2"/>
      <c r="H69" s="2"/>
      <c r="I69" s="7"/>
      <c r="J69" s="2"/>
    </row>
    <row r="70" spans="1:10" x14ac:dyDescent="0.45">
      <c r="B70" s="2"/>
      <c r="C70" s="7"/>
      <c r="D70" s="2"/>
      <c r="E70" s="2"/>
      <c r="F70" s="2"/>
      <c r="G70" s="2"/>
      <c r="H70" s="2"/>
      <c r="I70" s="7"/>
      <c r="J70" s="2"/>
    </row>
    <row r="71" spans="1:10" x14ac:dyDescent="0.45">
      <c r="A71" s="2"/>
      <c r="B71" s="2"/>
      <c r="C71" s="7"/>
      <c r="D71" s="2"/>
      <c r="E71" s="2"/>
      <c r="F71" s="2"/>
      <c r="G71" s="2"/>
      <c r="H71" s="2"/>
      <c r="I71" s="7"/>
      <c r="J71" s="2"/>
    </row>
    <row r="72" spans="1:10" x14ac:dyDescent="0.45">
      <c r="B72" s="2"/>
      <c r="C72" s="7"/>
      <c r="D72" s="2"/>
      <c r="E72" s="2"/>
      <c r="F72" s="2"/>
      <c r="G72" s="2"/>
      <c r="H72" s="2"/>
      <c r="I72" s="7"/>
    </row>
  </sheetData>
  <mergeCells count="44">
    <mergeCell ref="H47:H53"/>
    <mergeCell ref="I9:I24"/>
    <mergeCell ref="H15:H19"/>
    <mergeCell ref="H21:H22"/>
    <mergeCell ref="H23:H24"/>
    <mergeCell ref="H25:H27"/>
    <mergeCell ref="H28:H31"/>
    <mergeCell ref="I25:I46"/>
    <mergeCell ref="H9:H14"/>
    <mergeCell ref="H32:H37"/>
    <mergeCell ref="I47:I53"/>
    <mergeCell ref="G28:G31"/>
    <mergeCell ref="F5:G5"/>
    <mergeCell ref="F6:G6"/>
    <mergeCell ref="H38:H42"/>
    <mergeCell ref="H43:H46"/>
    <mergeCell ref="G9:G14"/>
    <mergeCell ref="G15:G19"/>
    <mergeCell ref="G21:G22"/>
    <mergeCell ref="G23:G24"/>
    <mergeCell ref="G25:G27"/>
    <mergeCell ref="F28:F31"/>
    <mergeCell ref="F32:F37"/>
    <mergeCell ref="F38:F42"/>
    <mergeCell ref="F43:F46"/>
    <mergeCell ref="F47:F53"/>
    <mergeCell ref="F9:F14"/>
    <mergeCell ref="F15:F19"/>
    <mergeCell ref="F21:F22"/>
    <mergeCell ref="F23:F24"/>
    <mergeCell ref="F25:F27"/>
    <mergeCell ref="B55:C55"/>
    <mergeCell ref="D55:G55"/>
    <mergeCell ref="G32:G37"/>
    <mergeCell ref="G38:G42"/>
    <mergeCell ref="G43:G46"/>
    <mergeCell ref="G47:G53"/>
    <mergeCell ref="A1:I1"/>
    <mergeCell ref="D4:H4"/>
    <mergeCell ref="C4:C7"/>
    <mergeCell ref="B4:B7"/>
    <mergeCell ref="I4:I7"/>
    <mergeCell ref="D5:E5"/>
    <mergeCell ref="D6:E6"/>
  </mergeCells>
  <phoneticPr fontId="2"/>
  <dataValidations count="1">
    <dataValidation type="list" allowBlank="1" showInputMessage="1" showErrorMessage="1" sqref="G8:G9 G15 G20:G21 G23 G25 G32 G28 G38 G43 G47 E8:E54 G54" xr:uid="{812827E8-35B8-4644-8DAF-5BE1797E1B5F}">
      <formula1>"○,-"</formula1>
    </dataValidation>
  </dataValidations>
  <pageMargins left="0.70866141732283461" right="0.70866141732283461" top="0.74803149606299213" bottom="0.74803149606299213" header="0.31496062992125984" footer="0.31496062992125984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配布枚数基準数（申請書）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小泉 一成</dc:creator>
  <cp:lastModifiedBy>草野 涼子（TS）</cp:lastModifiedBy>
  <cp:lastPrinted>2026-03-26T05:58:17Z</cp:lastPrinted>
  <dcterms:created xsi:type="dcterms:W3CDTF">2015-04-15T23:00:15Z</dcterms:created>
  <dcterms:modified xsi:type="dcterms:W3CDTF">2026-03-26T06:38:33Z</dcterms:modified>
</cp:coreProperties>
</file>